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rynearson\Desktop\Desk Top Programs\3 - MEMBERSHIP NO REPORTS\FY 26 - 27\MOOSE LEGION NUMBERS\"/>
    </mc:Choice>
  </mc:AlternateContent>
  <xr:revisionPtr revIDLastSave="0" documentId="8_{47A401B3-9C51-4016-8769-28A50DCCAF1C}" xr6:coauthVersionLast="36" xr6:coauthVersionMax="36" xr10:uidLastSave="{00000000-0000-0000-0000-000000000000}"/>
  <bookViews>
    <workbookView xWindow="0" yWindow="0" windowWidth="28800" windowHeight="10965" xr2:uid="{36A06BF4-D518-4E27-A94F-B7EC78DD435F}"/>
  </bookViews>
  <sheets>
    <sheet name="Moose Legion Goals - FY 26 - 27" sheetId="1" r:id="rId1"/>
    <sheet name="Sheet1" sheetId="6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" i="1" l="1"/>
  <c r="C7" i="1"/>
  <c r="B7" i="1"/>
  <c r="J7" i="1" l="1"/>
  <c r="I7" i="1"/>
  <c r="O7" i="1"/>
  <c r="N7" i="1"/>
  <c r="T7" i="1" l="1"/>
  <c r="V7" i="1" s="1"/>
  <c r="V6" i="1"/>
  <c r="V5" i="1"/>
  <c r="V4" i="1"/>
  <c r="V3" i="1"/>
  <c r="V2" i="1"/>
  <c r="M7" i="1"/>
  <c r="L7" i="1"/>
  <c r="Q7" i="1"/>
  <c r="P7" i="1"/>
  <c r="S7" i="1" s="1"/>
  <c r="S6" i="1"/>
  <c r="S5" i="1"/>
  <c r="S4" i="1"/>
  <c r="S3" i="1"/>
  <c r="S2" i="1"/>
  <c r="E7" i="1" l="1"/>
  <c r="G7" i="1" s="1"/>
  <c r="H7" i="1" s="1"/>
  <c r="K7" i="1"/>
  <c r="K6" i="1" l="1"/>
  <c r="E6" i="1"/>
  <c r="G6" i="1" s="1"/>
  <c r="H6" i="1" s="1"/>
  <c r="K5" i="1"/>
  <c r="E5" i="1"/>
  <c r="G5" i="1" s="1"/>
  <c r="H5" i="1" s="1"/>
  <c r="K4" i="1"/>
  <c r="E4" i="1"/>
  <c r="G4" i="1" s="1"/>
  <c r="H4" i="1" s="1"/>
  <c r="K3" i="1"/>
  <c r="E3" i="1"/>
  <c r="K2" i="1"/>
  <c r="E2" i="1"/>
  <c r="G2" i="1" s="1"/>
  <c r="H2" i="1" s="1"/>
  <c r="G3" i="1" l="1"/>
  <c r="H3" i="1" s="1"/>
</calcChain>
</file>

<file path=xl/sharedStrings.xml><?xml version="1.0" encoding="utf-8"?>
<sst xmlns="http://schemas.openxmlformats.org/spreadsheetml/2006/main" count="28" uniqueCount="27">
  <si>
    <t>FY 25-26 Active</t>
  </si>
  <si>
    <t>FY 26-27 Active</t>
  </si>
  <si>
    <t xml:space="preserve">Goal  Progress  </t>
  </si>
  <si>
    <t>Current % Change in Active Members Goal                   (5% Increase)</t>
  </si>
  <si>
    <t xml:space="preserve">Goal Progress </t>
  </si>
  <si>
    <t>Difference</t>
  </si>
  <si>
    <t>Application Goal</t>
  </si>
  <si>
    <t xml:space="preserve">Current Retention % </t>
  </si>
  <si>
    <t>Association #52</t>
  </si>
  <si>
    <t xml:space="preserve">Application Goal Progress </t>
  </si>
  <si>
    <t>FY 26-27 Goal    (PLUS 1)</t>
  </si>
  <si>
    <t>FY 26-27 Retention Goal    (85.00%)</t>
  </si>
  <si>
    <t>Prior Active</t>
  </si>
  <si>
    <t>Current Retention</t>
  </si>
  <si>
    <t>Arrears Rate Goal: Less Than 10%</t>
  </si>
  <si>
    <t>Online Pending Applications</t>
  </si>
  <si>
    <t>Applications Pending Enrollment</t>
  </si>
  <si>
    <t>Current Arrears Rate</t>
  </si>
  <si>
    <t>AS OF: 11/02/26</t>
  </si>
  <si>
    <t>Not Paid FY To Date</t>
  </si>
  <si>
    <t>Wisconsin #31</t>
  </si>
  <si>
    <t>Heart Of The North #138</t>
  </si>
  <si>
    <t>Fox River Valley #142</t>
  </si>
  <si>
    <t>Chippewa Valley #143</t>
  </si>
  <si>
    <t>Forward #191</t>
  </si>
  <si>
    <t>Expired</t>
  </si>
  <si>
    <t>Dropped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</si>
</sst>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4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2">
    <xf numFmtId="0" fontId="0" fillId="0" borderId="0" xfId="0"/>
    <xf numFmtId="0" fontId="3" fillId="0" borderId="1" xfId="0" applyFont="1" applyFill="1" applyBorder="1"/>
    <xf numFmtId="0" fontId="2" fillId="0" borderId="0" xfId="0" applyFont="1"/>
    <xf numFmtId="10" fontId="4" fillId="0" borderId="1" xfId="1" applyNumberFormat="1" applyFont="1" applyBorder="1" applyAlignment="1">
      <alignment horizontal="center" vertical="center"/>
    </xf>
    <xf numFmtId="10" fontId="4" fillId="4" borderId="1" xfId="1" applyNumberFormat="1" applyFont="1" applyFill="1" applyBorder="1" applyAlignment="1">
      <alignment horizontal="center" vertical="center"/>
    </xf>
    <xf numFmtId="10" fontId="4" fillId="2" borderId="1" xfId="1" applyNumberFormat="1" applyFont="1" applyFill="1" applyBorder="1" applyAlignment="1">
      <alignment horizontal="center" vertical="center"/>
    </xf>
    <xf numFmtId="1" fontId="4" fillId="0" borderId="1" xfId="1" applyNumberFormat="1" applyFont="1" applyBorder="1" applyAlignment="1">
      <alignment horizontal="center" vertical="center"/>
    </xf>
    <xf numFmtId="3" fontId="4" fillId="2" borderId="1" xfId="1" applyNumberFormat="1" applyFont="1" applyFill="1" applyBorder="1" applyAlignment="1">
      <alignment horizontal="center" vertical="center"/>
    </xf>
    <xf numFmtId="10" fontId="5" fillId="3" borderId="1" xfId="1" applyNumberFormat="1" applyFont="1" applyFill="1" applyBorder="1" applyAlignment="1">
      <alignment horizontal="center" vertical="center"/>
    </xf>
    <xf numFmtId="10" fontId="4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/>
    <xf numFmtId="0" fontId="3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10" fontId="4" fillId="2" borderId="1" xfId="1" applyNumberFormat="1" applyFont="1" applyFill="1" applyBorder="1" applyAlignment="1">
      <alignment horizontal="center" vertical="center" wrapText="1"/>
    </xf>
    <xf numFmtId="10" fontId="4" fillId="0" borderId="1" xfId="1" applyNumberFormat="1" applyFont="1" applyFill="1" applyBorder="1" applyAlignment="1">
      <alignment horizontal="center" vertical="center" wrapText="1"/>
    </xf>
    <xf numFmtId="1" fontId="4" fillId="2" borderId="1" xfId="1" applyNumberFormat="1" applyFont="1" applyFill="1" applyBorder="1" applyAlignment="1">
      <alignment horizontal="center" vertical="center" wrapText="1"/>
    </xf>
    <xf numFmtId="1" fontId="4" fillId="0" borderId="1" xfId="1" applyNumberFormat="1" applyFont="1" applyFill="1" applyBorder="1" applyAlignment="1">
      <alignment horizontal="center" vertical="center" wrapText="1"/>
    </xf>
    <xf numFmtId="0" fontId="4" fillId="0" borderId="0" xfId="0" applyFont="1" applyFill="1"/>
    <xf numFmtId="0" fontId="3" fillId="0" borderId="0" xfId="0" applyFont="1"/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0" borderId="0" xfId="0" applyFont="1"/>
    <xf numFmtId="0" fontId="3" fillId="0" borderId="0" xfId="0" applyFont="1" applyFill="1"/>
    <xf numFmtId="10" fontId="3" fillId="0" borderId="0" xfId="0" applyNumberFormat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1" fontId="3" fillId="0" borderId="0" xfId="1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0" fontId="6" fillId="0" borderId="0" xfId="0" applyNumberFormat="1" applyFont="1" applyAlignment="1">
      <alignment horizontal="center" vertical="center"/>
    </xf>
    <xf numFmtId="10" fontId="6" fillId="0" borderId="0" xfId="1" applyNumberFormat="1" applyFont="1" applyAlignment="1">
      <alignment horizontal="center" vertical="center"/>
    </xf>
    <xf numFmtId="1" fontId="6" fillId="0" borderId="0" xfId="1" applyNumberFormat="1" applyFont="1" applyAlignment="1">
      <alignment horizontal="center" vertical="center"/>
    </xf>
    <xf numFmtId="1" fontId="4" fillId="0" borderId="1" xfId="1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106"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color theme="1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color theme="1"/>
      </font>
      <fill>
        <patternFill>
          <bgColor rgb="FF00B050"/>
        </patternFill>
      </fill>
    </dxf>
    <dxf>
      <font>
        <color theme="1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theme="1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color theme="1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color theme="1"/>
      </font>
      <fill>
        <patternFill>
          <bgColor rgb="FF00B050"/>
        </patternFill>
      </fill>
    </dxf>
    <dxf>
      <font>
        <color theme="1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theme="1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color theme="1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color theme="1"/>
      </font>
      <fill>
        <patternFill>
          <bgColor rgb="FF00B050"/>
        </patternFill>
      </fill>
    </dxf>
    <dxf>
      <font>
        <color theme="1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theme="1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color theme="1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color theme="1"/>
      </font>
      <fill>
        <patternFill>
          <bgColor rgb="FF00B050"/>
        </patternFill>
      </fill>
    </dxf>
    <dxf>
      <font>
        <color theme="1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ont>
        <color theme="1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04438-7394-4676-8B31-9B055E071F35}">
  <dimension ref="A1:X8"/>
  <sheetViews>
    <sheetView tabSelected="1" workbookViewId="0">
      <pane ySplit="1" topLeftCell="A2" activePane="bottomLeft" state="frozen"/>
      <selection pane="bottomLeft" activeCell="D19" sqref="D19"/>
    </sheetView>
  </sheetViews>
  <sheetFormatPr defaultRowHeight="18.75" x14ac:dyDescent="0.3"/>
  <cols>
    <col min="1" max="1" width="29.7109375" style="28" bestFit="1" customWidth="1"/>
    <col min="2" max="2" width="11.85546875" style="32" hidden="1" customWidth="1"/>
    <col min="3" max="4" width="12.28515625" style="32" customWidth="1"/>
    <col min="5" max="5" width="11.5703125" style="32" customWidth="1"/>
    <col min="6" max="6" width="16.85546875" style="33" hidden="1" customWidth="1"/>
    <col min="7" max="7" width="12.5703125" style="34" hidden="1" customWidth="1"/>
    <col min="8" max="8" width="14" style="34" hidden="1" customWidth="1"/>
    <col min="9" max="9" width="15.7109375" style="35" customWidth="1"/>
    <col min="10" max="10" width="15.42578125" style="35" customWidth="1"/>
    <col min="11" max="11" width="14" style="35" customWidth="1"/>
    <col min="12" max="12" width="15.7109375" style="35" customWidth="1"/>
    <col min="13" max="13" width="15.85546875" style="35" customWidth="1"/>
    <col min="14" max="19" width="17" style="34" customWidth="1"/>
    <col min="20" max="20" width="13.140625" style="27" customWidth="1"/>
    <col min="21" max="21" width="12" style="27" customWidth="1"/>
    <col min="22" max="22" width="11.28515625" style="27" customWidth="1"/>
  </cols>
  <sheetData>
    <row r="1" spans="1:24" s="22" customFormat="1" ht="112.5" x14ac:dyDescent="0.3">
      <c r="A1" s="15" t="s">
        <v>18</v>
      </c>
      <c r="B1" s="16" t="s">
        <v>0</v>
      </c>
      <c r="C1" s="16" t="s">
        <v>1</v>
      </c>
      <c r="D1" s="17" t="s">
        <v>10</v>
      </c>
      <c r="E1" s="16" t="s">
        <v>2</v>
      </c>
      <c r="F1" s="18" t="s">
        <v>3</v>
      </c>
      <c r="G1" s="19" t="s">
        <v>4</v>
      </c>
      <c r="H1" s="19" t="s">
        <v>5</v>
      </c>
      <c r="I1" s="20" t="s">
        <v>6</v>
      </c>
      <c r="J1" s="21" t="s">
        <v>9</v>
      </c>
      <c r="K1" s="21" t="s">
        <v>5</v>
      </c>
      <c r="L1" s="21" t="s">
        <v>16</v>
      </c>
      <c r="M1" s="21" t="s">
        <v>15</v>
      </c>
      <c r="N1" s="19" t="s">
        <v>25</v>
      </c>
      <c r="O1" s="19" t="s">
        <v>26</v>
      </c>
      <c r="P1" s="37" t="s">
        <v>12</v>
      </c>
      <c r="Q1" s="37" t="s">
        <v>13</v>
      </c>
      <c r="R1" s="18" t="s">
        <v>11</v>
      </c>
      <c r="S1" s="19" t="s">
        <v>7</v>
      </c>
      <c r="T1" s="24" t="s">
        <v>19</v>
      </c>
      <c r="U1" s="25" t="s">
        <v>14</v>
      </c>
      <c r="V1" s="24" t="s">
        <v>17</v>
      </c>
    </row>
    <row r="2" spans="1:24" s="23" customFormat="1" x14ac:dyDescent="0.3">
      <c r="A2" s="1" t="s">
        <v>20</v>
      </c>
      <c r="B2" s="14">
        <v>353</v>
      </c>
      <c r="C2" s="38">
        <v>339</v>
      </c>
      <c r="D2" s="39">
        <v>354</v>
      </c>
      <c r="E2" s="12">
        <f>C2-D2</f>
        <v>-15</v>
      </c>
      <c r="F2" s="9">
        <v>0.05</v>
      </c>
      <c r="G2" s="3">
        <f>E2/C2</f>
        <v>-4.4247787610619468E-2</v>
      </c>
      <c r="H2" s="3">
        <f>G2-F2</f>
        <v>-9.4247787610619471E-2</v>
      </c>
      <c r="I2" s="39">
        <v>29</v>
      </c>
      <c r="J2" s="41">
        <v>30</v>
      </c>
      <c r="K2" s="6">
        <f>J2-I2</f>
        <v>1</v>
      </c>
      <c r="L2" s="6">
        <v>18</v>
      </c>
      <c r="M2" s="6">
        <v>0</v>
      </c>
      <c r="N2" s="38">
        <v>40</v>
      </c>
      <c r="O2" s="38">
        <v>24</v>
      </c>
      <c r="P2" s="38">
        <v>327</v>
      </c>
      <c r="Q2" s="38">
        <v>291</v>
      </c>
      <c r="R2" s="5">
        <v>0.85</v>
      </c>
      <c r="S2" s="3">
        <f>Q2/P2</f>
        <v>0.88990825688073394</v>
      </c>
      <c r="T2" s="38">
        <v>19</v>
      </c>
      <c r="U2" s="40">
        <v>0.1</v>
      </c>
      <c r="V2" s="3">
        <f>T2/C2</f>
        <v>5.6047197640117993E-2</v>
      </c>
      <c r="W2"/>
      <c r="X2"/>
    </row>
    <row r="3" spans="1:24" s="23" customFormat="1" x14ac:dyDescent="0.3">
      <c r="A3" s="1" t="s">
        <v>21</v>
      </c>
      <c r="B3" s="14">
        <v>50</v>
      </c>
      <c r="C3" s="38">
        <v>49</v>
      </c>
      <c r="D3" s="39">
        <v>51</v>
      </c>
      <c r="E3" s="12">
        <f t="shared" ref="E3:E6" si="0">C3-D3</f>
        <v>-2</v>
      </c>
      <c r="F3" s="9">
        <v>0.05</v>
      </c>
      <c r="G3" s="3">
        <f t="shared" ref="G3:G6" si="1">E3/C3</f>
        <v>-4.0816326530612242E-2</v>
      </c>
      <c r="H3" s="3">
        <f t="shared" ref="H3:H7" si="2">G3-F3</f>
        <v>-9.0816326530612251E-2</v>
      </c>
      <c r="I3" s="39">
        <v>14</v>
      </c>
      <c r="J3" s="41">
        <v>3</v>
      </c>
      <c r="K3" s="6">
        <f t="shared" ref="K3:K6" si="3">J3-I3</f>
        <v>-11</v>
      </c>
      <c r="L3" s="6">
        <v>0</v>
      </c>
      <c r="M3" s="6">
        <v>0</v>
      </c>
      <c r="N3" s="38">
        <v>5</v>
      </c>
      <c r="O3" s="38">
        <v>2</v>
      </c>
      <c r="P3" s="38">
        <v>49</v>
      </c>
      <c r="Q3" s="38">
        <v>42</v>
      </c>
      <c r="R3" s="5">
        <v>0.85</v>
      </c>
      <c r="S3" s="3">
        <f>Q3/P3</f>
        <v>0.8571428571428571</v>
      </c>
      <c r="T3" s="38">
        <v>2</v>
      </c>
      <c r="U3" s="40">
        <v>0.1</v>
      </c>
      <c r="V3" s="3">
        <f>T3/C3</f>
        <v>4.0816326530612242E-2</v>
      </c>
      <c r="W3"/>
      <c r="X3"/>
    </row>
    <row r="4" spans="1:24" s="23" customFormat="1" x14ac:dyDescent="0.3">
      <c r="A4" s="1" t="s">
        <v>22</v>
      </c>
      <c r="B4" s="14">
        <v>256</v>
      </c>
      <c r="C4" s="38">
        <v>243</v>
      </c>
      <c r="D4" s="39">
        <v>257</v>
      </c>
      <c r="E4" s="41">
        <f t="shared" si="0"/>
        <v>-14</v>
      </c>
      <c r="F4" s="9">
        <v>0.05</v>
      </c>
      <c r="G4" s="3">
        <f t="shared" si="1"/>
        <v>-5.7613168724279837E-2</v>
      </c>
      <c r="H4" s="3">
        <f t="shared" si="2"/>
        <v>-0.10761316872427984</v>
      </c>
      <c r="I4" s="39">
        <v>14</v>
      </c>
      <c r="J4" s="41">
        <v>7</v>
      </c>
      <c r="K4" s="6">
        <f t="shared" si="3"/>
        <v>-7</v>
      </c>
      <c r="L4" s="6">
        <v>0</v>
      </c>
      <c r="M4" s="6">
        <v>0</v>
      </c>
      <c r="N4" s="38">
        <v>26</v>
      </c>
      <c r="O4" s="38">
        <v>13</v>
      </c>
      <c r="P4" s="38">
        <v>248</v>
      </c>
      <c r="Q4" s="38">
        <v>220</v>
      </c>
      <c r="R4" s="5">
        <v>0.85</v>
      </c>
      <c r="S4" s="3">
        <f>Q4/P4</f>
        <v>0.88709677419354838</v>
      </c>
      <c r="T4" s="38">
        <v>18</v>
      </c>
      <c r="U4" s="40">
        <v>0.1</v>
      </c>
      <c r="V4" s="3">
        <f>T4/C4</f>
        <v>7.407407407407407E-2</v>
      </c>
      <c r="W4"/>
      <c r="X4"/>
    </row>
    <row r="5" spans="1:24" s="23" customFormat="1" x14ac:dyDescent="0.3">
      <c r="A5" s="1" t="s">
        <v>23</v>
      </c>
      <c r="B5" s="14">
        <v>135</v>
      </c>
      <c r="C5" s="38">
        <v>138</v>
      </c>
      <c r="D5" s="39">
        <v>136</v>
      </c>
      <c r="E5" s="41">
        <f t="shared" si="0"/>
        <v>2</v>
      </c>
      <c r="F5" s="9">
        <v>0.05</v>
      </c>
      <c r="G5" s="3">
        <f t="shared" si="1"/>
        <v>1.4492753623188406E-2</v>
      </c>
      <c r="H5" s="3">
        <f t="shared" si="2"/>
        <v>-3.5507246376811595E-2</v>
      </c>
      <c r="I5" s="39">
        <v>14</v>
      </c>
      <c r="J5" s="41">
        <v>13</v>
      </c>
      <c r="K5" s="6">
        <f t="shared" si="3"/>
        <v>-1</v>
      </c>
      <c r="L5" s="6">
        <v>2</v>
      </c>
      <c r="M5" s="6">
        <v>0</v>
      </c>
      <c r="N5" s="38">
        <v>8</v>
      </c>
      <c r="O5" s="38">
        <v>4</v>
      </c>
      <c r="P5" s="38">
        <v>130</v>
      </c>
      <c r="Q5" s="38">
        <v>122</v>
      </c>
      <c r="R5" s="5">
        <v>0.85</v>
      </c>
      <c r="S5" s="3">
        <f>Q5/P5</f>
        <v>0.93846153846153846</v>
      </c>
      <c r="T5" s="38">
        <v>6</v>
      </c>
      <c r="U5" s="40">
        <v>0.1</v>
      </c>
      <c r="V5" s="3">
        <f>T5/C5</f>
        <v>4.3478260869565216E-2</v>
      </c>
      <c r="W5"/>
      <c r="X5"/>
    </row>
    <row r="6" spans="1:24" s="23" customFormat="1" x14ac:dyDescent="0.3">
      <c r="A6" s="1" t="s">
        <v>24</v>
      </c>
      <c r="B6" s="14">
        <v>146</v>
      </c>
      <c r="C6" s="38">
        <v>151</v>
      </c>
      <c r="D6" s="39">
        <v>147</v>
      </c>
      <c r="E6" s="41">
        <f t="shared" si="0"/>
        <v>4</v>
      </c>
      <c r="F6" s="9">
        <v>0.05</v>
      </c>
      <c r="G6" s="3">
        <f t="shared" si="1"/>
        <v>2.6490066225165563E-2</v>
      </c>
      <c r="H6" s="3">
        <f t="shared" si="2"/>
        <v>-2.350993377483444E-2</v>
      </c>
      <c r="I6" s="39">
        <v>14</v>
      </c>
      <c r="J6" s="41">
        <v>11</v>
      </c>
      <c r="K6" s="6">
        <f t="shared" si="3"/>
        <v>-3</v>
      </c>
      <c r="L6" s="6">
        <v>1</v>
      </c>
      <c r="M6" s="6">
        <v>0</v>
      </c>
      <c r="N6" s="38">
        <v>11</v>
      </c>
      <c r="O6" s="38">
        <v>7</v>
      </c>
      <c r="P6" s="38">
        <v>137</v>
      </c>
      <c r="Q6" s="38">
        <v>122</v>
      </c>
      <c r="R6" s="5">
        <v>0.85</v>
      </c>
      <c r="S6" s="3">
        <f>Q6/P6</f>
        <v>0.89051094890510951</v>
      </c>
      <c r="T6" s="38">
        <v>5</v>
      </c>
      <c r="U6" s="40">
        <v>0.1</v>
      </c>
      <c r="V6" s="3">
        <f>T6/C6</f>
        <v>3.3112582781456956E-2</v>
      </c>
      <c r="W6"/>
      <c r="X6"/>
    </row>
    <row r="7" spans="1:24" s="23" customFormat="1" x14ac:dyDescent="0.3">
      <c r="A7" s="13" t="s">
        <v>8</v>
      </c>
      <c r="B7" s="12">
        <f>SUM(B2:B6)</f>
        <v>940</v>
      </c>
      <c r="C7" s="12">
        <f>SUM(C2:C6)</f>
        <v>920</v>
      </c>
      <c r="D7" s="11">
        <f>SUM(D2:D6)</f>
        <v>945</v>
      </c>
      <c r="E7" s="10">
        <f>C7-D7</f>
        <v>-25</v>
      </c>
      <c r="F7" s="9">
        <v>0.05</v>
      </c>
      <c r="G7" s="8">
        <f>E7/C7</f>
        <v>-2.717391304347826E-2</v>
      </c>
      <c r="H7" s="3">
        <f t="shared" si="2"/>
        <v>-7.7173913043478259E-2</v>
      </c>
      <c r="I7" s="7">
        <f>SUM(I2:I6)</f>
        <v>85</v>
      </c>
      <c r="J7" s="6">
        <f>SUM(J2:J6)</f>
        <v>64</v>
      </c>
      <c r="K7" s="6">
        <f>J7-I7</f>
        <v>-21</v>
      </c>
      <c r="L7" s="6">
        <f>SUM(L2:L6)</f>
        <v>21</v>
      </c>
      <c r="M7" s="6">
        <f>SUM(M2:M6)</f>
        <v>0</v>
      </c>
      <c r="N7" s="36">
        <f>SUM(N2:N6)</f>
        <v>90</v>
      </c>
      <c r="O7" s="36">
        <f>SUM(O2:O6)</f>
        <v>50</v>
      </c>
      <c r="P7" s="41">
        <f>SUM(P2:P6)</f>
        <v>891</v>
      </c>
      <c r="Q7" s="41">
        <f>SUM(Q2:Q6)</f>
        <v>797</v>
      </c>
      <c r="R7" s="5">
        <v>0.85</v>
      </c>
      <c r="S7" s="4">
        <f>Q7/P7</f>
        <v>0.89450056116722787</v>
      </c>
      <c r="T7" s="41">
        <f>SUM(T2:T6)</f>
        <v>50</v>
      </c>
      <c r="U7" s="40">
        <v>0.1</v>
      </c>
      <c r="V7" s="3">
        <f>T7/C7</f>
        <v>5.434782608695652E-2</v>
      </c>
      <c r="W7"/>
      <c r="X7"/>
    </row>
    <row r="8" spans="1:24" s="2" customFormat="1" x14ac:dyDescent="0.3">
      <c r="A8" s="28"/>
      <c r="B8" s="26"/>
      <c r="C8" s="26"/>
      <c r="D8" s="26"/>
      <c r="E8" s="26"/>
      <c r="F8" s="29"/>
      <c r="G8" s="30"/>
      <c r="H8" s="30"/>
      <c r="I8" s="31"/>
      <c r="J8" s="31"/>
      <c r="K8" s="31"/>
      <c r="L8" s="31"/>
      <c r="M8" s="31"/>
      <c r="N8" s="30"/>
      <c r="O8" s="30"/>
      <c r="P8" s="23"/>
      <c r="Q8" s="23"/>
      <c r="R8" s="30"/>
      <c r="S8" s="30"/>
      <c r="T8" s="23"/>
      <c r="U8" s="27"/>
      <c r="V8" s="27"/>
      <c r="W8"/>
      <c r="X8"/>
    </row>
  </sheetData>
  <conditionalFormatting sqref="E2:E6">
    <cfRule type="cellIs" dxfId="54" priority="46" operator="lessThan">
      <formula>-0.9</formula>
    </cfRule>
    <cfRule type="cellIs" dxfId="53" priority="47" operator="greaterThan">
      <formula>0</formula>
    </cfRule>
    <cfRule type="cellIs" dxfId="52" priority="48" operator="greaterThan">
      <formula>0</formula>
    </cfRule>
  </conditionalFormatting>
  <conditionalFormatting sqref="G2:G6">
    <cfRule type="cellIs" dxfId="51" priority="44" operator="lessThan">
      <formula>0.0498</formula>
    </cfRule>
    <cfRule type="cellIs" dxfId="50" priority="45" operator="greaterThan">
      <formula>0.0499</formula>
    </cfRule>
  </conditionalFormatting>
  <conditionalFormatting sqref="K2:M6">
    <cfRule type="cellIs" dxfId="49" priority="42" operator="lessThan">
      <formula>0</formula>
    </cfRule>
    <cfRule type="cellIs" dxfId="48" priority="43" operator="greaterThan">
      <formula>1</formula>
    </cfRule>
  </conditionalFormatting>
  <conditionalFormatting sqref="S2:S6">
    <cfRule type="cellIs" dxfId="47" priority="29" operator="lessThan">
      <formula>0.8499</formula>
    </cfRule>
    <cfRule type="cellIs" dxfId="46" priority="30" operator="lessThan">
      <formula>0.85</formula>
    </cfRule>
    <cfRule type="cellIs" dxfId="45" priority="31" operator="lessThan">
      <formula>0.85</formula>
    </cfRule>
    <cfRule type="cellIs" dxfId="44" priority="39" operator="lessThan">
      <formula>0.85</formula>
    </cfRule>
    <cfRule type="cellIs" dxfId="43" priority="40" operator="greaterThan">
      <formula>0.85</formula>
    </cfRule>
    <cfRule type="cellIs" dxfId="42" priority="41" operator="greaterThan">
      <formula>"85.00$"</formula>
    </cfRule>
  </conditionalFormatting>
  <conditionalFormatting sqref="P1">
    <cfRule type="cellIs" dxfId="41" priority="17" operator="equal">
      <formula>"Prior Active"</formula>
    </cfRule>
    <cfRule type="cellIs" dxfId="40" priority="18" operator="equal">
      <formula>"Prior Retention"</formula>
    </cfRule>
  </conditionalFormatting>
  <conditionalFormatting sqref="Q1:R1">
    <cfRule type="cellIs" dxfId="39" priority="16" operator="equal">
      <formula>"Current Retention"</formula>
    </cfRule>
  </conditionalFormatting>
  <conditionalFormatting sqref="W2:W4 W7:W29">
    <cfRule type="cellIs" dxfId="38" priority="15" stopIfTrue="1" operator="equal">
      <formula>"Territory Manager Name"</formula>
    </cfRule>
  </conditionalFormatting>
  <conditionalFormatting sqref="L2:M7">
    <cfRule type="cellIs" dxfId="37" priority="14" operator="greaterThan">
      <formula>0</formula>
    </cfRule>
  </conditionalFormatting>
  <conditionalFormatting sqref="V3:V7">
    <cfRule type="cellIs" dxfId="36" priority="13" operator="greaterThan">
      <formula>0.1</formula>
    </cfRule>
  </conditionalFormatting>
  <conditionalFormatting sqref="V2:V7">
    <cfRule type="cellIs" dxfId="35" priority="11" operator="lessThan">
      <formula>0.1</formula>
    </cfRule>
    <cfRule type="cellIs" dxfId="34" priority="12" operator="greaterThan">
      <formula>0.1</formula>
    </cfRule>
  </conditionalFormatting>
  <conditionalFormatting sqref="K2:K6">
    <cfRule type="cellIs" dxfId="33" priority="7" operator="greaterThan">
      <formula>0</formula>
    </cfRule>
  </conditionalFormatting>
  <conditionalFormatting sqref="P2:P6">
    <cfRule type="cellIs" dxfId="32" priority="4" operator="equal">
      <formula>"Prior Active"</formula>
    </cfRule>
    <cfRule type="cellIs" dxfId="31" priority="6" operator="equal">
      <formula>"Prior Retention"</formula>
    </cfRule>
  </conditionalFormatting>
  <conditionalFormatting sqref="Q2:R6">
    <cfRule type="cellIs" dxfId="30" priority="5" operator="equal">
      <formula>"Current Retention"</formula>
    </cfRule>
  </conditionalFormatting>
  <conditionalFormatting sqref="K7">
    <cfRule type="cellIs" dxfId="29" priority="3" operator="lessThan">
      <formula>85</formula>
    </cfRule>
  </conditionalFormatting>
  <conditionalFormatting sqref="C7">
    <cfRule type="cellIs" dxfId="0" priority="2" operator="lessThan">
      <formula>945</formula>
    </cfRule>
    <cfRule type="cellIs" dxfId="1" priority="1" operator="lessThan">
      <formula>945</formula>
    </cfRule>
  </conditionalFormatting>
  <pageMargins left="0.7" right="0.7" top="0.75" bottom="0.75" header="0.3" footer="0.3"/>
  <pageSetup orientation="landscape" r:id="rId1"/>
  <ignoredErrors>
    <ignoredError sqref="K7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7F0AC-FCF0-4A4B-AC3D-0E539EA104D8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Moose Legion Goals - FY 26 - 27</vt:lpstr>
      <vt:lpstr>Sheet1</vt:lpstr>
    </vt:vector>
  </TitlesOfParts>
  <Company>Moose International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Rynearson</dc:creator>
  <cp:lastModifiedBy>Mike Rynearson</cp:lastModifiedBy>
  <cp:lastPrinted>2026-10-26T21:06:45Z</cp:lastPrinted>
  <dcterms:created xsi:type="dcterms:W3CDTF">2026-05-05T18:25:53Z</dcterms:created>
  <dcterms:modified xsi:type="dcterms:W3CDTF">2026-11-04T13:34:15Z</dcterms:modified>
</cp:coreProperties>
</file>